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ummary" sheetId="1" r:id="rId4"/>
    <sheet state="visible" name="Comparison" sheetId="2" r:id="rId5"/>
    <sheet state="visible" name="Scoring Guide" sheetId="3" r:id="rId6"/>
  </sheets>
  <definedNames/>
  <calcPr/>
  <extLst>
    <ext uri="GoogleSheetsCustomDataVersion2">
      <go:sheetsCustomData xmlns:go="http://customooxmlschemas.google.com/" r:id="rId7" roundtripDataChecksum="n4MmQZbuJ/VZ28p0wwSePiJZV2au7JCapuded5BFJTI="/>
    </ext>
  </extLst>
</workbook>
</file>

<file path=xl/sharedStrings.xml><?xml version="1.0" encoding="utf-8"?>
<sst xmlns="http://schemas.openxmlformats.org/spreadsheetml/2006/main" count="83" uniqueCount="75">
  <si>
    <t>Hotel Comparison — Executive Summary</t>
  </si>
  <si>
    <t>TRIP DETAILS</t>
  </si>
  <si>
    <t>MEETING VENUE</t>
  </si>
  <si>
    <t>Traveler</t>
  </si>
  <si>
    <t>[Executive name]</t>
  </si>
  <si>
    <t>Venue Name</t>
  </si>
  <si>
    <t>[Meeting location]</t>
  </si>
  <si>
    <t>Trip Purpose</t>
  </si>
  <si>
    <t>[Client meeting / conference]</t>
  </si>
  <si>
    <t>Address</t>
  </si>
  <si>
    <t>[Full address]</t>
  </si>
  <si>
    <t>Destination</t>
  </si>
  <si>
    <t>[City, country]</t>
  </si>
  <si>
    <t>Meeting Date</t>
  </si>
  <si>
    <t>[YYYY-MM-DD]</t>
  </si>
  <si>
    <t>Check-In</t>
  </si>
  <si>
    <t>Meeting Time</t>
  </si>
  <si>
    <t>[Start time]</t>
  </si>
  <si>
    <t>Check-Out</t>
  </si>
  <si>
    <t>Dress Code</t>
  </si>
  <si>
    <t>[Business / Business casual]</t>
  </si>
  <si>
    <t>Nights</t>
  </si>
  <si>
    <t>[Number]</t>
  </si>
  <si>
    <t>Contact</t>
  </si>
  <si>
    <t>[Name + phone]</t>
  </si>
  <si>
    <t>RECOMMENDATION</t>
  </si>
  <si>
    <t>Recommended Hotel</t>
  </si>
  <si>
    <t>Overall Score</t>
  </si>
  <si>
    <t>Total Cost</t>
  </si>
  <si>
    <t>WHY THIS HOTEL</t>
  </si>
  <si>
    <t>[Write 2–3 reasons: closest to venue, breakfast included, best Wi-Fi for morning calls.]</t>
  </si>
  <si>
    <t>COST VS. CONVENIENCE NOTES</t>
  </si>
  <si>
    <t>[Example: Hotel A costs $150 more but saves 25 min each way to venue = 50 min/day. Over 3 days = 2.5 hours saved. At the executive's $500/hour value, time savings = $1,250. Net benefit = +$1,100.]</t>
  </si>
  <si>
    <t>@erickcabalpro | www.erickcabal.com</t>
  </si>
  <si>
    <t>Hotel Comparison Matrix</t>
  </si>
  <si>
    <t>Score cards 1–10. Final score auto-weights: 30% cost, 25% location, 20% work setup, 15% amenities, 10% loyalty.</t>
  </si>
  <si>
    <t>Hotel Name</t>
  </si>
  <si>
    <t>Room Type</t>
  </si>
  <si>
    <t>Nightly Rate</t>
  </si>
  <si>
    <t>Cancellation</t>
  </si>
  <si>
    <t>Wi-Fi (Mbps)</t>
  </si>
  <si>
    <t>Desk?</t>
  </si>
  <si>
    <t>Noise</t>
  </si>
  <si>
    <t>Work Score (1-10)</t>
  </si>
  <si>
    <t>Min to Venue</t>
  </si>
  <si>
    <t>Min to Airport</t>
  </si>
  <si>
    <t>Breakfast?</t>
  </si>
  <si>
    <t>Loyalty</t>
  </si>
  <si>
    <t>Gym?</t>
  </si>
  <si>
    <t>Early Check-In</t>
  </si>
  <si>
    <t>Amenity Score</t>
  </si>
  <si>
    <t>Cost Score</t>
  </si>
  <si>
    <t>FINAL</t>
  </si>
  <si>
    <t>INSTRUCTIONS: Fill columns B–H (hotel data) and K (work score), Q (amenity score). Total Cost, Cost Score, and Final auto-calculate. Higher scores = better fit.</t>
  </si>
  <si>
    <r>
      <rPr>
        <rFont val="Poppins"/>
        <i/>
        <color rgb="FF304674"/>
        <sz val="9.0"/>
      </rPr>
      <t xml:space="preserve">@erickcabalpro | </t>
    </r>
    <r>
      <rPr>
        <rFont val="Poppins"/>
        <i/>
        <color rgb="FF1155CC"/>
        <sz val="9.0"/>
        <u/>
      </rPr>
      <t>www.erickcabal.com</t>
    </r>
  </si>
  <si>
    <t>How Scores Are Weighted</t>
  </si>
  <si>
    <t>WEIGHTS</t>
  </si>
  <si>
    <t>Cost (30%)</t>
  </si>
  <si>
    <t>Total trip cost, normalized. Cheaper = higher score.</t>
  </si>
  <si>
    <t>Location (25%)</t>
  </si>
  <si>
    <t>Minutes to meeting venue. Closer = higher score.</t>
  </si>
  <si>
    <t>Work Setup (20%)</t>
  </si>
  <si>
    <t>Wi-Fi speed, desk quality, noise level. Your rating 1–10.</t>
  </si>
  <si>
    <t>Amenities (15%)</t>
  </si>
  <si>
    <t>Gym, breakfast, pool, business center. Your rating 1–10.</t>
  </si>
  <si>
    <t>Loyalty (10%)</t>
  </si>
  <si>
    <t>Bonus for hotels in your traveler's preferred program.</t>
  </si>
  <si>
    <t>SCORING TIPS</t>
  </si>
  <si>
    <t>•</t>
  </si>
  <si>
    <t>Call the hotel to confirm Wi-Fi speed. Advertised speeds are often aspirational.</t>
  </si>
  <si>
    <t>Check noise reviews on TripAdvisor or Booking — construction, clubs, or highways kill sleep.</t>
  </si>
  <si>
    <t>For desk quality, request a "business room" or "executive floor" if available.</t>
  </si>
  <si>
    <t>Time to venue should be tested at the executive's actual travel time (rush hour matters).</t>
  </si>
  <si>
    <t>Don't over-weight loyalty points — the first three factors matter more for the actual trip.</t>
  </si>
  <si>
    <r>
      <rPr>
        <rFont val="Poppins"/>
        <i/>
        <color rgb="FF304674"/>
        <sz val="9.0"/>
      </rPr>
      <t xml:space="preserve">@erickcabalpro | </t>
    </r>
    <r>
      <rPr>
        <rFont val="Poppins"/>
        <i/>
        <color rgb="FF1155CC"/>
        <sz val="9.0"/>
        <u/>
      </rPr>
      <t>www.erickcabal.com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</si>
</sst>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0.0"/>
    <numFmt numFmtId="165" formatCode="\$#,##0"/>
  </numFmts>
  <fonts count="12">
    <font>
      <sz val="11.0"/>
      <color theme="1"/>
      <name val="Calibri"/>
      <scheme val="minor"/>
    </font>
    <font>
      <b/>
      <sz val="20.0"/>
      <color rgb="FF304674"/>
      <name val="Poppins"/>
    </font>
    <font>
      <b/>
      <sz val="13.0"/>
      <color rgb="FF304674"/>
      <name val="Poppins"/>
    </font>
    <font>
      <b/>
      <sz val="11.0"/>
      <color rgb="FF000000"/>
      <name val="Poppins"/>
    </font>
    <font>
      <i/>
      <sz val="11.0"/>
      <color rgb="FF98BAD5"/>
      <name val="Poppins"/>
    </font>
    <font/>
    <font>
      <i/>
      <sz val="9.0"/>
      <color rgb="FF304674"/>
      <name val="Poppins"/>
    </font>
    <font>
      <i/>
      <sz val="10.0"/>
      <color rgb="FF000000"/>
      <name val="Poppins"/>
    </font>
    <font>
      <b/>
      <sz val="11.0"/>
      <color rgb="FFFFFFFF"/>
      <name val="Poppins"/>
    </font>
    <font>
      <sz val="11.0"/>
      <color rgb="FF000000"/>
      <name val="Poppins"/>
    </font>
    <font>
      <i/>
      <sz val="9.0"/>
      <color rgb="FF000000"/>
      <name val="Poppins"/>
    </font>
    <font>
      <i/>
      <u/>
      <sz val="9.0"/>
      <color rgb="FF304674"/>
      <name val="Poppins"/>
    </font>
  </fonts>
  <fills count="3">
    <fill>
      <patternFill patternType="none"/>
    </fill>
    <fill>
      <patternFill patternType="lightGray"/>
    </fill>
    <fill>
      <patternFill patternType="solid">
        <fgColor rgb="FF304674"/>
        <bgColor rgb="FF304674"/>
      </patternFill>
    </fill>
  </fills>
  <borders count="5">
    <border/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top style="thin">
        <color rgb="FFCCCCCC"/>
      </top>
      <bottom style="thin">
        <color rgb="FFCCCCCC"/>
      </bottom>
    </border>
    <border>
      <top style="thin">
        <color rgb="FFCCCCCC"/>
      </top>
      <bottom style="thin">
        <color rgb="FFCCCCCC"/>
      </bottom>
    </border>
    <border>
      <right style="thin">
        <color rgb="FFCCCCCC"/>
      </right>
      <top style="thin">
        <color rgb="FFCCCCCC"/>
      </top>
      <bottom style="thin">
        <color rgb="FFCCCCCC"/>
      </bottom>
    </border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bottom" wrapText="0"/>
    </xf>
    <xf borderId="0" fillId="0" fontId="2" numFmtId="0" xfId="0" applyAlignment="1" applyFont="1">
      <alignment shrinkToFit="0" vertical="bottom" wrapText="0"/>
    </xf>
    <xf borderId="1" fillId="0" fontId="3" numFmtId="0" xfId="0" applyAlignment="1" applyBorder="1" applyFont="1">
      <alignment shrinkToFit="0" vertical="bottom" wrapText="0"/>
    </xf>
    <xf borderId="1" fillId="0" fontId="4" numFmtId="0" xfId="0" applyAlignment="1" applyBorder="1" applyFont="1">
      <alignment horizontal="left" shrinkToFit="0" vertical="center" wrapText="1"/>
    </xf>
    <xf borderId="2" fillId="0" fontId="3" numFmtId="0" xfId="0" applyAlignment="1" applyBorder="1" applyFont="1">
      <alignment horizontal="left" shrinkToFit="0" vertical="center" wrapText="1"/>
    </xf>
    <xf borderId="3" fillId="0" fontId="5" numFmtId="0" xfId="0" applyBorder="1" applyFont="1"/>
    <xf borderId="4" fillId="0" fontId="5" numFmtId="0" xfId="0" applyBorder="1" applyFont="1"/>
    <xf borderId="2" fillId="0" fontId="3" numFmtId="164" xfId="0" applyAlignment="1" applyBorder="1" applyFont="1" applyNumberFormat="1">
      <alignment horizontal="right" shrinkToFit="0" vertical="center" wrapText="0"/>
    </xf>
    <xf borderId="2" fillId="0" fontId="3" numFmtId="165" xfId="0" applyAlignment="1" applyBorder="1" applyFont="1" applyNumberFormat="1">
      <alignment horizontal="right" shrinkToFit="0" vertical="center" wrapText="0"/>
    </xf>
    <xf borderId="0" fillId="0" fontId="4" numFmtId="0" xfId="0" applyAlignment="1" applyFont="1">
      <alignment horizontal="left" shrinkToFit="0" vertical="center" wrapText="1"/>
    </xf>
    <xf borderId="0" fillId="0" fontId="6" numFmtId="0" xfId="0" applyAlignment="1" applyFont="1">
      <alignment horizontal="center" readingOrder="0" shrinkToFit="0" vertical="bottom" wrapText="0"/>
    </xf>
    <xf borderId="0" fillId="0" fontId="7" numFmtId="0" xfId="0" applyAlignment="1" applyFont="1">
      <alignment shrinkToFit="0" vertical="bottom" wrapText="0"/>
    </xf>
    <xf borderId="1" fillId="2" fontId="8" numFmtId="0" xfId="0" applyAlignment="1" applyBorder="1" applyFill="1" applyFont="1">
      <alignment horizontal="center" shrinkToFit="0" vertical="center" wrapText="1"/>
    </xf>
    <xf borderId="1" fillId="0" fontId="9" numFmtId="0" xfId="0" applyAlignment="1" applyBorder="1" applyFont="1">
      <alignment horizontal="left" shrinkToFit="0" vertical="center" wrapText="1"/>
    </xf>
    <xf borderId="1" fillId="0" fontId="9" numFmtId="165" xfId="0" applyAlignment="1" applyBorder="1" applyFont="1" applyNumberFormat="1">
      <alignment horizontal="center" shrinkToFit="0" vertical="center" wrapText="1"/>
    </xf>
    <xf borderId="1" fillId="0" fontId="9" numFmtId="0" xfId="0" applyAlignment="1" applyBorder="1" applyFont="1">
      <alignment horizontal="center" shrinkToFit="0" vertical="center" wrapText="1"/>
    </xf>
    <xf borderId="1" fillId="0" fontId="9" numFmtId="164" xfId="0" applyAlignment="1" applyBorder="1" applyFont="1" applyNumberFormat="1">
      <alignment horizontal="center" shrinkToFit="0" vertical="center" wrapText="1"/>
    </xf>
    <xf borderId="0" fillId="0" fontId="10" numFmtId="0" xfId="0" applyAlignment="1" applyFont="1">
      <alignment shrinkToFit="0" vertical="bottom" wrapText="0"/>
    </xf>
    <xf borderId="0" fillId="0" fontId="11" numFmtId="0" xfId="0" applyAlignment="1" applyFont="1">
      <alignment horizontal="center" readingOrder="0" shrinkToFit="0" vertical="bottom" wrapText="0"/>
    </xf>
    <xf borderId="0" fillId="0" fontId="3" numFmtId="0" xfId="0" applyAlignment="1" applyFont="1">
      <alignment horizontal="center" shrinkToFit="0" vertical="center" wrapText="1"/>
    </xf>
    <xf borderId="0" fillId="0" fontId="9" numFmtId="0" xfId="0" applyAlignment="1" applyFont="1">
      <alignment horizontal="left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://www.erickcabal.com/" TargetMode="External"/><Relationship Id="rId2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hyperlink" Target="http://www.erickcabal.com/" TargetMode="External"/><Relationship Id="rId2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2.0"/>
    <col customWidth="1" min="2" max="2" width="29.71"/>
    <col customWidth="1" min="3" max="3" width="26.0"/>
    <col customWidth="1" min="4" max="4" width="4.0"/>
    <col customWidth="1" min="5" max="5" width="22.0"/>
    <col customWidth="1" min="6" max="6" width="26.0"/>
    <col customWidth="1" min="7" max="26" width="8.71"/>
  </cols>
  <sheetData>
    <row r="2">
      <c r="B2" s="1" t="s">
        <v>0</v>
      </c>
    </row>
    <row r="5">
      <c r="B5" s="2" t="s">
        <v>1</v>
      </c>
      <c r="E5" s="2" t="s">
        <v>2</v>
      </c>
    </row>
    <row r="6">
      <c r="B6" s="3" t="s">
        <v>3</v>
      </c>
      <c r="C6" s="4" t="s">
        <v>4</v>
      </c>
      <c r="E6" s="3" t="s">
        <v>5</v>
      </c>
      <c r="F6" s="4" t="s">
        <v>6</v>
      </c>
    </row>
    <row r="7">
      <c r="B7" s="3" t="s">
        <v>7</v>
      </c>
      <c r="C7" s="4" t="s">
        <v>8</v>
      </c>
      <c r="E7" s="3" t="s">
        <v>9</v>
      </c>
      <c r="F7" s="4" t="s">
        <v>10</v>
      </c>
    </row>
    <row r="8">
      <c r="B8" s="3" t="s">
        <v>11</v>
      </c>
      <c r="C8" s="4" t="s">
        <v>12</v>
      </c>
      <c r="E8" s="3" t="s">
        <v>13</v>
      </c>
      <c r="F8" s="4" t="s">
        <v>14</v>
      </c>
    </row>
    <row r="9">
      <c r="B9" s="3" t="s">
        <v>15</v>
      </c>
      <c r="C9" s="4" t="s">
        <v>14</v>
      </c>
      <c r="E9" s="3" t="s">
        <v>16</v>
      </c>
      <c r="F9" s="4" t="s">
        <v>17</v>
      </c>
    </row>
    <row r="10">
      <c r="B10" s="3" t="s">
        <v>18</v>
      </c>
      <c r="C10" s="4" t="s">
        <v>14</v>
      </c>
      <c r="E10" s="3" t="s">
        <v>19</v>
      </c>
      <c r="F10" s="4" t="s">
        <v>20</v>
      </c>
    </row>
    <row r="11">
      <c r="B11" s="3" t="s">
        <v>21</v>
      </c>
      <c r="C11" s="4" t="s">
        <v>22</v>
      </c>
      <c r="E11" s="3" t="s">
        <v>23</v>
      </c>
      <c r="F11" s="4" t="s">
        <v>24</v>
      </c>
    </row>
    <row r="13">
      <c r="B13" s="2" t="s">
        <v>25</v>
      </c>
    </row>
    <row r="14">
      <c r="B14" s="3" t="s">
        <v>26</v>
      </c>
      <c r="C14" s="5" t="str">
        <f t="array" ref="C14">IFERROR(INDEX(Comparison!C6:C15,MATCH(MAX(Comparison!S6:S15),Comparison!S6:S15,0)),"Fill comparison matrix")</f>
        <v/>
      </c>
      <c r="D14" s="6"/>
      <c r="E14" s="6"/>
      <c r="F14" s="7"/>
    </row>
    <row r="15">
      <c r="B15" s="3" t="s">
        <v>27</v>
      </c>
      <c r="C15" s="8">
        <f>IFERROR(MAX(Comparison!S6:S15),0)</f>
        <v>10</v>
      </c>
      <c r="D15" s="6"/>
      <c r="E15" s="6"/>
      <c r="F15" s="7"/>
    </row>
    <row r="16">
      <c r="B16" s="3" t="s">
        <v>28</v>
      </c>
      <c r="C16" s="9">
        <f t="array" ref="C16">IFERROR(INDEX(Comparison!F6:F15,MATCH(MAX(Comparison!S6:S15),Comparison!S6:S15,0)),0)</f>
        <v>0</v>
      </c>
      <c r="D16" s="6"/>
      <c r="E16" s="6"/>
      <c r="F16" s="7"/>
    </row>
    <row r="18">
      <c r="B18" s="2" t="s">
        <v>29</v>
      </c>
    </row>
    <row r="19" ht="39.75" customHeight="1">
      <c r="B19" s="10" t="s">
        <v>30</v>
      </c>
    </row>
    <row r="21" ht="15.75" customHeight="1"/>
    <row r="22" ht="15.75" customHeight="1"/>
    <row r="23" ht="15.75" customHeight="1">
      <c r="B23" s="2" t="s">
        <v>31</v>
      </c>
    </row>
    <row r="24" ht="39.75" customHeight="1">
      <c r="B24" s="10" t="s">
        <v>32</v>
      </c>
    </row>
    <row r="25" ht="15.75" customHeight="1"/>
    <row r="26" ht="15.75" customHeight="1"/>
    <row r="27" ht="15.75" customHeight="1"/>
    <row r="28" ht="15.75" customHeight="1">
      <c r="B28" s="11" t="s">
        <v>33</v>
      </c>
    </row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0">
    <mergeCell ref="B19:F21"/>
    <mergeCell ref="B24:F26"/>
    <mergeCell ref="B28:F28"/>
    <mergeCell ref="B2:F2"/>
    <mergeCell ref="B5:C5"/>
    <mergeCell ref="E5:F5"/>
    <mergeCell ref="B13:F13"/>
    <mergeCell ref="C14:F14"/>
    <mergeCell ref="C15:F15"/>
    <mergeCell ref="C16:F16"/>
  </mergeCells>
  <printOptions/>
  <pageMargins bottom="1.0" footer="0.0" header="0.0" left="0.75" right="0.75" top="1.0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26" width="11.14"/>
  </cols>
  <sheetData>
    <row r="2">
      <c r="B2" s="1" t="s">
        <v>34</v>
      </c>
    </row>
    <row r="3">
      <c r="B3" s="12" t="s">
        <v>35</v>
      </c>
    </row>
    <row r="5">
      <c r="B5" s="13" t="s">
        <v>36</v>
      </c>
      <c r="C5" s="13" t="s">
        <v>37</v>
      </c>
      <c r="D5" s="13" t="s">
        <v>38</v>
      </c>
      <c r="E5" s="13" t="s">
        <v>21</v>
      </c>
      <c r="F5" s="13" t="s">
        <v>28</v>
      </c>
      <c r="G5" s="13" t="s">
        <v>39</v>
      </c>
      <c r="H5" s="13" t="s">
        <v>40</v>
      </c>
      <c r="I5" s="13" t="s">
        <v>41</v>
      </c>
      <c r="J5" s="13" t="s">
        <v>42</v>
      </c>
      <c r="K5" s="13" t="s">
        <v>43</v>
      </c>
      <c r="L5" s="13" t="s">
        <v>44</v>
      </c>
      <c r="M5" s="13" t="s">
        <v>45</v>
      </c>
      <c r="N5" s="13" t="s">
        <v>46</v>
      </c>
      <c r="O5" s="13" t="s">
        <v>47</v>
      </c>
      <c r="P5" s="13" t="s">
        <v>48</v>
      </c>
      <c r="Q5" s="13" t="s">
        <v>49</v>
      </c>
      <c r="R5" s="13" t="s">
        <v>50</v>
      </c>
      <c r="S5" s="13" t="s">
        <v>51</v>
      </c>
      <c r="T5" s="13" t="s">
        <v>52</v>
      </c>
    </row>
    <row r="6">
      <c r="B6" s="14"/>
      <c r="C6" s="14"/>
      <c r="D6" s="15"/>
      <c r="E6" s="16"/>
      <c r="F6" s="15">
        <f t="shared" ref="F6:F15" si="1">IFERROR(D6*E6,0)</f>
        <v>0</v>
      </c>
      <c r="G6" s="14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7">
        <f t="shared" ref="S6:S15" si="2">IFERROR(10-((F6-MIN($F$6:$F$15))/MAX(($F$6:$F$15)-MIN($F$6:$F$15),1))*10,0)</f>
        <v>10</v>
      </c>
      <c r="T6" s="17">
        <f t="shared" ref="T6:T15" si="3">IFERROR(S6*0.3 + (10-(L6/MAX($L$6:$L$15,1))*10)*0.25 + K6*0.2 + R6*0.15 + IF(P6&lt;&gt;"",2,0)*0.1, 0)</f>
        <v>5.5</v>
      </c>
    </row>
    <row r="7">
      <c r="B7" s="14"/>
      <c r="C7" s="14"/>
      <c r="D7" s="15"/>
      <c r="E7" s="16"/>
      <c r="F7" s="15">
        <f t="shared" si="1"/>
        <v>0</v>
      </c>
      <c r="G7" s="14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7">
        <f t="shared" si="2"/>
        <v>10</v>
      </c>
      <c r="T7" s="17">
        <f t="shared" si="3"/>
        <v>5.5</v>
      </c>
    </row>
    <row r="8">
      <c r="B8" s="14"/>
      <c r="C8" s="14"/>
      <c r="D8" s="15"/>
      <c r="E8" s="16"/>
      <c r="F8" s="15">
        <f t="shared" si="1"/>
        <v>0</v>
      </c>
      <c r="G8" s="14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7">
        <f t="shared" si="2"/>
        <v>10</v>
      </c>
      <c r="T8" s="17">
        <f t="shared" si="3"/>
        <v>5.5</v>
      </c>
    </row>
    <row r="9">
      <c r="B9" s="14"/>
      <c r="C9" s="14"/>
      <c r="D9" s="15"/>
      <c r="E9" s="16"/>
      <c r="F9" s="15">
        <f t="shared" si="1"/>
        <v>0</v>
      </c>
      <c r="G9" s="14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7">
        <f t="shared" si="2"/>
        <v>10</v>
      </c>
      <c r="T9" s="17">
        <f t="shared" si="3"/>
        <v>5.5</v>
      </c>
    </row>
    <row r="10">
      <c r="B10" s="14"/>
      <c r="C10" s="14"/>
      <c r="D10" s="15"/>
      <c r="E10" s="16"/>
      <c r="F10" s="15">
        <f t="shared" si="1"/>
        <v>0</v>
      </c>
      <c r="G10" s="14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7">
        <f t="shared" si="2"/>
        <v>10</v>
      </c>
      <c r="T10" s="17">
        <f t="shared" si="3"/>
        <v>5.5</v>
      </c>
    </row>
    <row r="11">
      <c r="B11" s="14"/>
      <c r="C11" s="14"/>
      <c r="D11" s="15"/>
      <c r="E11" s="16"/>
      <c r="F11" s="15">
        <f t="shared" si="1"/>
        <v>0</v>
      </c>
      <c r="G11" s="14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7">
        <f t="shared" si="2"/>
        <v>10</v>
      </c>
      <c r="T11" s="17">
        <f t="shared" si="3"/>
        <v>5.5</v>
      </c>
    </row>
    <row r="12">
      <c r="B12" s="14"/>
      <c r="C12" s="14"/>
      <c r="D12" s="15"/>
      <c r="E12" s="16"/>
      <c r="F12" s="15">
        <f t="shared" si="1"/>
        <v>0</v>
      </c>
      <c r="G12" s="14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7">
        <f t="shared" si="2"/>
        <v>10</v>
      </c>
      <c r="T12" s="17">
        <f t="shared" si="3"/>
        <v>5.5</v>
      </c>
    </row>
    <row r="13">
      <c r="B13" s="14"/>
      <c r="C13" s="14"/>
      <c r="D13" s="15"/>
      <c r="E13" s="16"/>
      <c r="F13" s="15">
        <f t="shared" si="1"/>
        <v>0</v>
      </c>
      <c r="G13" s="14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7">
        <f t="shared" si="2"/>
        <v>10</v>
      </c>
      <c r="T13" s="17">
        <f t="shared" si="3"/>
        <v>5.5</v>
      </c>
    </row>
    <row r="14">
      <c r="B14" s="14"/>
      <c r="C14" s="14"/>
      <c r="D14" s="15"/>
      <c r="E14" s="16"/>
      <c r="F14" s="15">
        <f t="shared" si="1"/>
        <v>0</v>
      </c>
      <c r="G14" s="14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7">
        <f t="shared" si="2"/>
        <v>10</v>
      </c>
      <c r="T14" s="17">
        <f t="shared" si="3"/>
        <v>5.5</v>
      </c>
    </row>
    <row r="15">
      <c r="B15" s="14"/>
      <c r="C15" s="14"/>
      <c r="D15" s="15"/>
      <c r="E15" s="16"/>
      <c r="F15" s="15">
        <f t="shared" si="1"/>
        <v>0</v>
      </c>
      <c r="G15" s="14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7">
        <f t="shared" si="2"/>
        <v>10</v>
      </c>
      <c r="T15" s="17">
        <f t="shared" si="3"/>
        <v>5.5</v>
      </c>
    </row>
    <row r="17" ht="25.5" customHeight="1">
      <c r="B17" s="18" t="s">
        <v>53</v>
      </c>
    </row>
    <row r="19">
      <c r="B19" s="19" t="s">
        <v>54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">
    <mergeCell ref="B2:S2"/>
    <mergeCell ref="B3:S3"/>
    <mergeCell ref="B17:S17"/>
    <mergeCell ref="B19:S19"/>
  </mergeCells>
  <hyperlinks>
    <hyperlink r:id="rId1" ref="B19"/>
  </hyperlinks>
  <printOptions/>
  <pageMargins bottom="1.0" footer="0.0" header="0.0" left="0.75" right="0.75" top="1.0"/>
  <pageSetup paperSize="9" orientation="portrait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2.0"/>
    <col customWidth="1" min="2" max="2" width="23.86"/>
    <col customWidth="1" min="3" max="3" width="100.57"/>
    <col customWidth="1" min="4" max="4" width="2.0"/>
    <col customWidth="1" min="5" max="26" width="8.71"/>
  </cols>
  <sheetData>
    <row r="2">
      <c r="B2" s="1" t="s">
        <v>55</v>
      </c>
    </row>
    <row r="5">
      <c r="B5" s="2" t="s">
        <v>56</v>
      </c>
    </row>
    <row r="6">
      <c r="B6" s="3" t="s">
        <v>57</v>
      </c>
      <c r="C6" s="14" t="s">
        <v>58</v>
      </c>
    </row>
    <row r="7">
      <c r="B7" s="3" t="s">
        <v>59</v>
      </c>
      <c r="C7" s="14" t="s">
        <v>60</v>
      </c>
    </row>
    <row r="8">
      <c r="B8" s="3" t="s">
        <v>61</v>
      </c>
      <c r="C8" s="14" t="s">
        <v>62</v>
      </c>
    </row>
    <row r="9">
      <c r="B9" s="3" t="s">
        <v>63</v>
      </c>
      <c r="C9" s="14" t="s">
        <v>64</v>
      </c>
    </row>
    <row r="10">
      <c r="B10" s="3" t="s">
        <v>65</v>
      </c>
      <c r="C10" s="14" t="s">
        <v>66</v>
      </c>
    </row>
    <row r="13">
      <c r="B13" s="2" t="s">
        <v>67</v>
      </c>
    </row>
    <row r="14" ht="21.75" customHeight="1">
      <c r="B14" s="20" t="s">
        <v>68</v>
      </c>
      <c r="C14" s="21" t="s">
        <v>69</v>
      </c>
    </row>
    <row r="15" ht="21.75" customHeight="1">
      <c r="B15" s="20" t="s">
        <v>68</v>
      </c>
      <c r="C15" s="21" t="s">
        <v>70</v>
      </c>
    </row>
    <row r="16" ht="21.75" customHeight="1">
      <c r="B16" s="20" t="s">
        <v>68</v>
      </c>
      <c r="C16" s="21" t="s">
        <v>71</v>
      </c>
    </row>
    <row r="17" ht="21.75" customHeight="1">
      <c r="B17" s="20" t="s">
        <v>68</v>
      </c>
      <c r="C17" s="21" t="s">
        <v>72</v>
      </c>
    </row>
    <row r="18" ht="21.75" customHeight="1">
      <c r="B18" s="20" t="s">
        <v>68</v>
      </c>
      <c r="C18" s="21" t="s">
        <v>73</v>
      </c>
    </row>
    <row r="21" ht="15.75" customHeight="1">
      <c r="B21" s="19" t="s">
        <v>74</v>
      </c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B2:C2"/>
    <mergeCell ref="B21:C21"/>
  </mergeCells>
  <hyperlinks>
    <hyperlink r:id="rId1" ref="B21"/>
  </hyperlinks>
  <printOptions/>
  <pageMargins bottom="1.0" footer="0.0" header="0.0" left="0.75" right="0.75" top="1.0"/>
  <pageSetup paperSize="9" orientation="portrait"/>
  <drawing r:id="rId2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2026-04-23T23:56:01Z</dcterms:created>
  <dc:creator>openpyxl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